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rend analysis" sheetId="19" r:id="rId1"/>
    <sheet name="common size bal sheet " sheetId="20" r:id="rId2"/>
    <sheet name="trend analysis sol'n" sheetId="4" r:id="rId3"/>
    <sheet name="common size bal sheet sol'n" sheetId="13" r:id="rId4"/>
  </sheets>
  <definedNames>
    <definedName name="_xlnm.Print_Area" localSheetId="1">'common size bal sheet '!$B$2:$N$18</definedName>
    <definedName name="_xlnm.Print_Area" localSheetId="3">'common size bal sheet sol''n'!$B$3:$N$16</definedName>
    <definedName name="_xlnm.Print_Area" localSheetId="0">'trend analysis'!$C$3:$P$13</definedName>
    <definedName name="_xlnm.Print_Area" localSheetId="2">'trend analysis sol''n'!$C$4:$N$10</definedName>
  </definedNames>
  <calcPr calcId="145621"/>
</workbook>
</file>

<file path=xl/calcChain.xml><?xml version="1.0" encoding="utf-8"?>
<calcChain xmlns="http://schemas.openxmlformats.org/spreadsheetml/2006/main">
  <c r="F17" i="20" l="1"/>
  <c r="M15" i="20"/>
  <c r="K15" i="20"/>
  <c r="F15" i="20"/>
  <c r="D15" i="20"/>
  <c r="E15" i="20" s="1"/>
  <c r="F9" i="20"/>
  <c r="D9" i="20"/>
  <c r="D17" i="20" s="1"/>
  <c r="M7" i="20"/>
  <c r="K7" i="20"/>
  <c r="K10" i="20" s="1"/>
  <c r="L12" i="19"/>
  <c r="F12" i="19"/>
  <c r="D12" i="19"/>
  <c r="L10" i="19"/>
  <c r="F10" i="19"/>
  <c r="D10" i="19"/>
  <c r="K17" i="20" l="1"/>
  <c r="L17" i="20" s="1"/>
  <c r="L10" i="20"/>
  <c r="L13" i="20"/>
  <c r="E13" i="20"/>
  <c r="E8" i="20"/>
  <c r="L6" i="20"/>
  <c r="L5" i="20"/>
  <c r="L14" i="20"/>
  <c r="E14" i="20"/>
  <c r="E11" i="20"/>
  <c r="L9" i="20"/>
  <c r="E7" i="20"/>
  <c r="E6" i="20"/>
  <c r="E5" i="20"/>
  <c r="E17" i="20"/>
  <c r="L15" i="20"/>
  <c r="L7" i="20"/>
  <c r="M10" i="20"/>
  <c r="E9" i="20"/>
  <c r="K14" i="13"/>
  <c r="M6" i="13"/>
  <c r="K6" i="13"/>
  <c r="F14" i="13"/>
  <c r="D14" i="13"/>
  <c r="D8" i="13"/>
  <c r="F8" i="13"/>
  <c r="M17" i="20" l="1"/>
  <c r="D16" i="13"/>
  <c r="L6" i="13" s="1"/>
  <c r="F16" i="13"/>
  <c r="G8" i="13" s="1"/>
  <c r="E16" i="13"/>
  <c r="L4" i="13"/>
  <c r="E12" i="13"/>
  <c r="E7" i="13"/>
  <c r="L13" i="13"/>
  <c r="E13" i="13"/>
  <c r="E6" i="13"/>
  <c r="N6" i="13"/>
  <c r="E14" i="13"/>
  <c r="M9" i="13"/>
  <c r="E8" i="13"/>
  <c r="M14" i="13"/>
  <c r="K9" i="13"/>
  <c r="E10" i="13" l="1"/>
  <c r="L14" i="13"/>
  <c r="L12" i="13"/>
  <c r="G4" i="13"/>
  <c r="G14" i="13"/>
  <c r="N14" i="13"/>
  <c r="N13" i="13"/>
  <c r="L5" i="13"/>
  <c r="E5" i="13"/>
  <c r="L8" i="13"/>
  <c r="E4" i="13"/>
  <c r="K16" i="13"/>
  <c r="L16" i="13" s="1"/>
  <c r="L9" i="13"/>
  <c r="N12" i="13"/>
  <c r="N8" i="13"/>
  <c r="N4" i="13"/>
  <c r="G12" i="13"/>
  <c r="G7" i="13"/>
  <c r="G5" i="13"/>
  <c r="N5" i="13"/>
  <c r="G16" i="13"/>
  <c r="G13" i="13"/>
  <c r="G10" i="13"/>
  <c r="G6" i="13"/>
  <c r="M16" i="13"/>
  <c r="N16" i="13" s="1"/>
  <c r="N9" i="13"/>
  <c r="M6" i="4" l="1"/>
  <c r="M8" i="4"/>
  <c r="M5" i="4"/>
  <c r="H8" i="4"/>
  <c r="H6" i="4"/>
  <c r="H5" i="4"/>
  <c r="N6" i="4"/>
  <c r="N8" i="4"/>
  <c r="N5" i="4"/>
  <c r="I8" i="4"/>
  <c r="I6" i="4"/>
  <c r="I5" i="4"/>
  <c r="F7" i="4"/>
  <c r="D7" i="4"/>
  <c r="D9" i="4" s="1"/>
  <c r="K7" i="4"/>
  <c r="M7" i="4" l="1"/>
  <c r="N7" i="4"/>
  <c r="F9" i="4"/>
  <c r="I7" i="4"/>
  <c r="H7" i="4"/>
  <c r="K9" i="4"/>
  <c r="M9" i="4" l="1"/>
  <c r="N9" i="4"/>
  <c r="I9" i="4"/>
  <c r="H9" i="4"/>
</calcChain>
</file>

<file path=xl/sharedStrings.xml><?xml version="1.0" encoding="utf-8"?>
<sst xmlns="http://schemas.openxmlformats.org/spreadsheetml/2006/main" count="87" uniqueCount="36">
  <si>
    <t>Sales</t>
  </si>
  <si>
    <t>Assets</t>
  </si>
  <si>
    <t>Year 1</t>
  </si>
  <si>
    <t>Year 2</t>
  </si>
  <si>
    <t>COGS</t>
  </si>
  <si>
    <t>Cash</t>
  </si>
  <si>
    <t>Gross Margin</t>
  </si>
  <si>
    <t>A/R</t>
  </si>
  <si>
    <t>Op. Expenses</t>
  </si>
  <si>
    <t>Inventory</t>
  </si>
  <si>
    <t>Op. Income</t>
  </si>
  <si>
    <t>Prepaids</t>
  </si>
  <si>
    <t>Total Current Assets</t>
  </si>
  <si>
    <t>Long Term Investments</t>
  </si>
  <si>
    <t>Property, Plant &amp; Equipment</t>
  </si>
  <si>
    <t>Accum. Depreciation</t>
  </si>
  <si>
    <t>Total Assets</t>
  </si>
  <si>
    <t>Liabilities</t>
  </si>
  <si>
    <t>A/P</t>
  </si>
  <si>
    <t>Unearned Revenue</t>
  </si>
  <si>
    <t>Total Current Liabilities</t>
  </si>
  <si>
    <t>Long Term Note Payable</t>
  </si>
  <si>
    <t>Total Liabilities</t>
  </si>
  <si>
    <t>Equity</t>
  </si>
  <si>
    <t>Common Stock</t>
  </si>
  <si>
    <t>Retained Earnings</t>
  </si>
  <si>
    <t>Total Owners' Equity</t>
  </si>
  <si>
    <t>Year 3</t>
  </si>
  <si>
    <t>change</t>
  </si>
  <si>
    <t>% change</t>
  </si>
  <si>
    <t>% of Assets</t>
  </si>
  <si>
    <t>Net Property, Plant &amp; Equip</t>
  </si>
  <si>
    <t xml:space="preserve">For the trend analysis part, please figure the pure dollar change between the years and then the </t>
  </si>
  <si>
    <t>percentage change associated with those dollar changes:</t>
  </si>
  <si>
    <t>Total Liab &amp; Equity</t>
  </si>
  <si>
    <t>For the common size balance sheet, please express everthing as a percentage of total assets: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</si>
</sst>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4"/>
      <name val="Tahoma"/>
      <family val="2"/>
    </font>
    <font>
      <u val="double"/>
      <sz val="14"/>
      <name val="Tahoma"/>
      <family val="2"/>
    </font>
    <font>
      <b/>
      <i/>
      <sz val="1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doubleAccounting"/>
      <sz val="11"/>
      <name val="Tahoma"/>
      <family val="2"/>
    </font>
    <font>
      <i/>
      <sz val="1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0" fillId="0" borderId="0" xfId="0" applyNumberFormat="1"/>
    <xf numFmtId="41" fontId="0" fillId="0" borderId="0" xfId="0" applyNumberFormat="1"/>
    <xf numFmtId="0" fontId="2" fillId="0" borderId="0" xfId="0" applyFont="1"/>
    <xf numFmtId="0" fontId="3" fillId="0" borderId="0" xfId="0" applyFont="1"/>
    <xf numFmtId="41" fontId="3" fillId="0" borderId="0" xfId="0" applyNumberFormat="1" applyFont="1"/>
    <xf numFmtId="41" fontId="3" fillId="0" borderId="1" xfId="0" applyNumberFormat="1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/>
    <xf numFmtId="41" fontId="3" fillId="0" borderId="0" xfId="0" applyNumberFormat="1" applyFont="1" applyBorder="1"/>
    <xf numFmtId="41" fontId="4" fillId="0" borderId="0" xfId="0" applyNumberFormat="1" applyFont="1"/>
    <xf numFmtId="49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49" fontId="6" fillId="0" borderId="0" xfId="0" applyNumberFormat="1" applyFont="1"/>
    <xf numFmtId="42" fontId="6" fillId="0" borderId="0" xfId="0" applyNumberFormat="1" applyFont="1"/>
    <xf numFmtId="164" fontId="6" fillId="0" borderId="0" xfId="0" applyNumberFormat="1" applyFont="1"/>
    <xf numFmtId="41" fontId="6" fillId="0" borderId="0" xfId="0" applyNumberFormat="1" applyFont="1"/>
    <xf numFmtId="41" fontId="6" fillId="0" borderId="1" xfId="0" applyNumberFormat="1" applyFont="1" applyBorder="1"/>
    <xf numFmtId="0" fontId="5" fillId="0" borderId="0" xfId="0" applyFont="1"/>
    <xf numFmtId="42" fontId="8" fillId="0" borderId="0" xfId="0" applyNumberFormat="1" applyFont="1"/>
    <xf numFmtId="49" fontId="7" fillId="0" borderId="0" xfId="0" applyNumberFormat="1" applyFont="1"/>
    <xf numFmtId="0" fontId="9" fillId="0" borderId="0" xfId="0" applyFont="1"/>
    <xf numFmtId="41" fontId="7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13"/>
  <sheetViews>
    <sheetView tabSelected="1" workbookViewId="0">
      <selection activeCell="R3" sqref="R3"/>
    </sheetView>
  </sheetViews>
  <sheetFormatPr defaultRowHeight="12.75" x14ac:dyDescent="0.2"/>
  <cols>
    <col min="3" max="3" width="20.28515625" customWidth="1"/>
    <col min="4" max="4" width="15.7109375" customWidth="1"/>
    <col min="5" max="5" width="2.7109375" customWidth="1"/>
    <col min="6" max="6" width="15.7109375" customWidth="1"/>
    <col min="7" max="7" width="2.7109375" customWidth="1"/>
    <col min="8" max="8" width="15.7109375" customWidth="1"/>
    <col min="9" max="9" width="1.7109375" customWidth="1"/>
    <col min="10" max="10" width="14" customWidth="1"/>
    <col min="11" max="11" width="2.7109375" customWidth="1"/>
    <col min="12" max="12" width="15.7109375" customWidth="1"/>
    <col min="13" max="13" width="2.7109375" customWidth="1"/>
    <col min="14" max="14" width="14.85546875" customWidth="1"/>
    <col min="15" max="15" width="1.7109375" customWidth="1"/>
    <col min="16" max="16" width="14.28515625" customWidth="1"/>
  </cols>
  <sheetData>
    <row r="3" spans="3:16" ht="18" x14ac:dyDescent="0.25">
      <c r="C3" s="4" t="s">
        <v>32</v>
      </c>
    </row>
    <row r="4" spans="3:16" ht="18" x14ac:dyDescent="0.25">
      <c r="C4" s="4" t="s">
        <v>33</v>
      </c>
    </row>
    <row r="7" spans="3:16" ht="21.95" customHeight="1" x14ac:dyDescent="0.25">
      <c r="C7" s="4"/>
      <c r="D7" s="7" t="s">
        <v>2</v>
      </c>
      <c r="E7" s="7"/>
      <c r="F7" s="7" t="s">
        <v>3</v>
      </c>
      <c r="G7" s="7"/>
      <c r="H7" s="7" t="s">
        <v>28</v>
      </c>
      <c r="I7" s="7"/>
      <c r="J7" s="7" t="s">
        <v>29</v>
      </c>
      <c r="K7" s="7"/>
      <c r="L7" s="7" t="s">
        <v>27</v>
      </c>
      <c r="M7" s="4"/>
      <c r="N7" s="7" t="s">
        <v>28</v>
      </c>
      <c r="O7" s="7"/>
      <c r="P7" s="7" t="s">
        <v>29</v>
      </c>
    </row>
    <row r="8" spans="3:16" ht="30" customHeight="1" x14ac:dyDescent="0.25">
      <c r="C8" s="4" t="s">
        <v>0</v>
      </c>
      <c r="D8" s="5">
        <v>825000</v>
      </c>
      <c r="E8" s="5"/>
      <c r="F8" s="5">
        <v>880000</v>
      </c>
      <c r="G8" s="5"/>
      <c r="H8" s="6"/>
      <c r="I8" s="5"/>
      <c r="J8" s="6"/>
      <c r="K8" s="5"/>
      <c r="L8" s="5">
        <v>970000</v>
      </c>
      <c r="M8" s="4"/>
      <c r="N8" s="6"/>
      <c r="O8" s="5"/>
      <c r="P8" s="6"/>
    </row>
    <row r="9" spans="3:16" ht="30" customHeight="1" x14ac:dyDescent="0.25">
      <c r="C9" s="4" t="s">
        <v>4</v>
      </c>
      <c r="D9" s="6">
        <v>440000</v>
      </c>
      <c r="E9" s="9"/>
      <c r="F9" s="6">
        <v>485000</v>
      </c>
      <c r="G9" s="9"/>
      <c r="H9" s="6"/>
      <c r="I9" s="5"/>
      <c r="J9" s="6"/>
      <c r="K9" s="4"/>
      <c r="L9" s="6">
        <v>560000</v>
      </c>
      <c r="M9" s="4"/>
      <c r="N9" s="6"/>
      <c r="O9" s="5"/>
      <c r="P9" s="6"/>
    </row>
    <row r="10" spans="3:16" ht="30" customHeight="1" x14ac:dyDescent="0.25">
      <c r="C10" s="4" t="s">
        <v>6</v>
      </c>
      <c r="D10" s="5">
        <f>D8-D9</f>
        <v>385000</v>
      </c>
      <c r="E10" s="5"/>
      <c r="F10" s="5">
        <f>F8-F9</f>
        <v>395000</v>
      </c>
      <c r="G10" s="5"/>
      <c r="H10" s="6"/>
      <c r="I10" s="5"/>
      <c r="J10" s="6"/>
      <c r="K10" s="4"/>
      <c r="L10" s="5">
        <f>L8-L9</f>
        <v>410000</v>
      </c>
      <c r="M10" s="4"/>
      <c r="N10" s="6"/>
      <c r="O10" s="5"/>
      <c r="P10" s="6"/>
    </row>
    <row r="11" spans="3:16" ht="30" customHeight="1" x14ac:dyDescent="0.25">
      <c r="C11" s="4" t="s">
        <v>8</v>
      </c>
      <c r="D11" s="6">
        <v>215000</v>
      </c>
      <c r="E11" s="9"/>
      <c r="F11" s="6">
        <v>210000</v>
      </c>
      <c r="G11" s="9"/>
      <c r="H11" s="6"/>
      <c r="I11" s="5"/>
      <c r="J11" s="6"/>
      <c r="K11" s="4"/>
      <c r="L11" s="6">
        <v>230000</v>
      </c>
      <c r="M11" s="4"/>
      <c r="N11" s="6"/>
      <c r="O11" s="5"/>
      <c r="P11" s="6"/>
    </row>
    <row r="12" spans="3:16" ht="30" customHeight="1" x14ac:dyDescent="0.25">
      <c r="C12" s="4" t="s">
        <v>10</v>
      </c>
      <c r="D12" s="10">
        <f>D10-D11</f>
        <v>170000</v>
      </c>
      <c r="E12" s="10"/>
      <c r="F12" s="10">
        <f>F10-F11</f>
        <v>185000</v>
      </c>
      <c r="G12" s="10"/>
      <c r="H12" s="6"/>
      <c r="I12" s="5"/>
      <c r="J12" s="6"/>
      <c r="K12" s="4"/>
      <c r="L12" s="10">
        <f>L10-L11</f>
        <v>180000</v>
      </c>
      <c r="M12" s="4"/>
      <c r="N12" s="6"/>
      <c r="O12" s="5"/>
      <c r="P12" s="6"/>
    </row>
    <row r="13" spans="3:16" ht="30" customHeight="1" x14ac:dyDescent="0.2">
      <c r="N13" s="2"/>
      <c r="O13" s="2"/>
    </row>
  </sheetData>
  <pageMargins left="0.7" right="0.7" top="0.75" bottom="0.75" header="0.3" footer="0.3"/>
  <pageSetup scale="8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4"/>
  <sheetViews>
    <sheetView workbookViewId="0">
      <selection activeCell="P2" sqref="P2"/>
    </sheetView>
  </sheetViews>
  <sheetFormatPr defaultRowHeight="12.75" x14ac:dyDescent="0.2"/>
  <cols>
    <col min="1" max="1" width="3.7109375" customWidth="1"/>
    <col min="2" max="2" width="2.7109375" customWidth="1"/>
    <col min="3" max="3" width="30.5703125" customWidth="1"/>
    <col min="4" max="4" width="13.7109375" customWidth="1"/>
    <col min="5" max="5" width="13.85546875" customWidth="1"/>
    <col min="6" max="6" width="13.7109375" customWidth="1"/>
    <col min="7" max="7" width="13.85546875" customWidth="1"/>
    <col min="8" max="8" width="4.28515625" customWidth="1"/>
    <col min="9" max="9" width="2.7109375" customWidth="1"/>
    <col min="10" max="10" width="27" customWidth="1"/>
    <col min="11" max="11" width="13.7109375" customWidth="1"/>
    <col min="12" max="12" width="13.140625" customWidth="1"/>
    <col min="13" max="14" width="13.7109375" customWidth="1"/>
  </cols>
  <sheetData>
    <row r="2" spans="2:14" ht="15" customHeight="1" x14ac:dyDescent="0.2">
      <c r="C2" s="3" t="s">
        <v>35</v>
      </c>
    </row>
    <row r="3" spans="2:14" ht="15.95" customHeight="1" x14ac:dyDescent="0.2">
      <c r="B3" s="1"/>
    </row>
    <row r="4" spans="2:14" ht="23.1" customHeight="1" x14ac:dyDescent="0.2">
      <c r="B4" s="11" t="s">
        <v>1</v>
      </c>
      <c r="C4" s="12"/>
      <c r="D4" s="13" t="s">
        <v>2</v>
      </c>
      <c r="E4" s="14" t="s">
        <v>30</v>
      </c>
      <c r="F4" s="13" t="s">
        <v>3</v>
      </c>
      <c r="G4" s="14" t="s">
        <v>30</v>
      </c>
      <c r="H4" s="15"/>
      <c r="I4" s="11" t="s">
        <v>17</v>
      </c>
      <c r="J4" s="12"/>
      <c r="K4" s="13" t="s">
        <v>2</v>
      </c>
      <c r="L4" s="14" t="s">
        <v>30</v>
      </c>
      <c r="M4" s="13" t="s">
        <v>3</v>
      </c>
      <c r="N4" s="14" t="s">
        <v>30</v>
      </c>
    </row>
    <row r="5" spans="2:14" ht="23.1" customHeight="1" x14ac:dyDescent="0.25">
      <c r="B5" s="16"/>
      <c r="C5" s="12" t="s">
        <v>5</v>
      </c>
      <c r="D5" s="17">
        <v>30000</v>
      </c>
      <c r="E5" s="18">
        <f>D5/D$17</f>
        <v>0.04</v>
      </c>
      <c r="F5" s="17">
        <v>50000</v>
      </c>
      <c r="G5" s="6"/>
      <c r="H5" s="15"/>
      <c r="I5" s="12"/>
      <c r="J5" s="12" t="s">
        <v>18</v>
      </c>
      <c r="K5" s="17">
        <v>160000</v>
      </c>
      <c r="L5" s="18">
        <f>K5/D$17</f>
        <v>0.21333333333333335</v>
      </c>
      <c r="M5" s="17">
        <v>170000</v>
      </c>
      <c r="N5" s="6"/>
    </row>
    <row r="6" spans="2:14" ht="23.1" customHeight="1" x14ac:dyDescent="0.25">
      <c r="B6" s="16"/>
      <c r="C6" s="12" t="s">
        <v>7</v>
      </c>
      <c r="D6" s="19">
        <v>140000</v>
      </c>
      <c r="E6" s="18">
        <f>D6/D$17</f>
        <v>0.18666666666666668</v>
      </c>
      <c r="F6" s="19">
        <v>150000</v>
      </c>
      <c r="G6" s="6"/>
      <c r="H6" s="15"/>
      <c r="I6" s="12"/>
      <c r="J6" s="12" t="s">
        <v>19</v>
      </c>
      <c r="K6" s="20">
        <v>20000</v>
      </c>
      <c r="L6" s="18">
        <f>K6/D$17</f>
        <v>2.6666666666666668E-2</v>
      </c>
      <c r="M6" s="20">
        <v>30000</v>
      </c>
      <c r="N6" s="6"/>
    </row>
    <row r="7" spans="2:14" ht="23.1" customHeight="1" x14ac:dyDescent="0.25">
      <c r="B7" s="16"/>
      <c r="C7" s="12" t="s">
        <v>9</v>
      </c>
      <c r="D7" s="19">
        <v>200000</v>
      </c>
      <c r="E7" s="18">
        <f>D7/D$17</f>
        <v>0.26666666666666666</v>
      </c>
      <c r="F7" s="19">
        <v>220000</v>
      </c>
      <c r="G7" s="6"/>
      <c r="H7" s="15"/>
      <c r="I7" s="12"/>
      <c r="J7" s="12" t="s">
        <v>20</v>
      </c>
      <c r="K7" s="19">
        <f>SUM(K5:K6)</f>
        <v>180000</v>
      </c>
      <c r="L7" s="18">
        <f>K7/D$17</f>
        <v>0.24</v>
      </c>
      <c r="M7" s="19">
        <f>SUM(M5:M6)</f>
        <v>200000</v>
      </c>
      <c r="N7" s="6"/>
    </row>
    <row r="8" spans="2:14" ht="23.1" customHeight="1" x14ac:dyDescent="0.25">
      <c r="B8" s="16"/>
      <c r="C8" s="12" t="s">
        <v>11</v>
      </c>
      <c r="D8" s="20">
        <v>35000</v>
      </c>
      <c r="E8" s="18">
        <f>D8/D$17</f>
        <v>4.6666666666666669E-2</v>
      </c>
      <c r="F8" s="20">
        <v>40000</v>
      </c>
      <c r="G8" s="6"/>
      <c r="H8" s="15"/>
      <c r="I8" s="12"/>
      <c r="J8" s="12"/>
      <c r="K8" s="19"/>
      <c r="L8" s="18"/>
      <c r="M8" s="19"/>
      <c r="N8" s="18"/>
    </row>
    <row r="9" spans="2:14" ht="23.1" customHeight="1" x14ac:dyDescent="0.25">
      <c r="B9" s="16"/>
      <c r="C9" s="12" t="s">
        <v>12</v>
      </c>
      <c r="D9" s="19">
        <f>SUM(D5:D8)</f>
        <v>405000</v>
      </c>
      <c r="E9" s="18">
        <f>D9/D$17</f>
        <v>0.54</v>
      </c>
      <c r="F9" s="19">
        <f>SUM(F5:F8)</f>
        <v>460000</v>
      </c>
      <c r="G9" s="6"/>
      <c r="H9" s="15"/>
      <c r="I9" s="12"/>
      <c r="J9" s="12" t="s">
        <v>21</v>
      </c>
      <c r="K9" s="20">
        <v>160000</v>
      </c>
      <c r="L9" s="18">
        <f>K9/D$17</f>
        <v>0.21333333333333335</v>
      </c>
      <c r="M9" s="20">
        <v>170000</v>
      </c>
      <c r="N9" s="6"/>
    </row>
    <row r="10" spans="2:14" ht="23.1" customHeight="1" x14ac:dyDescent="0.25">
      <c r="B10" s="16"/>
      <c r="C10" s="12"/>
      <c r="D10" s="19"/>
      <c r="E10" s="18"/>
      <c r="F10" s="19"/>
      <c r="G10" s="18"/>
      <c r="H10" s="15"/>
      <c r="I10" s="12"/>
      <c r="J10" s="12" t="s">
        <v>22</v>
      </c>
      <c r="K10" s="19">
        <f>K7+K9</f>
        <v>340000</v>
      </c>
      <c r="L10" s="18">
        <f>K10/D$17</f>
        <v>0.45333333333333331</v>
      </c>
      <c r="M10" s="19">
        <f>M7+M9</f>
        <v>370000</v>
      </c>
      <c r="N10" s="6"/>
    </row>
    <row r="11" spans="2:14" ht="23.1" customHeight="1" x14ac:dyDescent="0.25">
      <c r="B11" s="16"/>
      <c r="C11" s="12" t="s">
        <v>13</v>
      </c>
      <c r="D11" s="19">
        <v>25000</v>
      </c>
      <c r="E11" s="18">
        <f>D11/D$17</f>
        <v>3.3333333333333333E-2</v>
      </c>
      <c r="F11" s="19">
        <v>30000</v>
      </c>
      <c r="G11" s="6"/>
      <c r="H11" s="15"/>
      <c r="I11" s="12"/>
      <c r="N11" s="18"/>
    </row>
    <row r="12" spans="2:14" ht="23.1" customHeight="1" x14ac:dyDescent="0.2">
      <c r="B12" s="16"/>
      <c r="C12" s="12"/>
      <c r="D12" s="19"/>
      <c r="E12" s="18"/>
      <c r="F12" s="19"/>
      <c r="G12" s="18"/>
      <c r="H12" s="15"/>
      <c r="I12" s="21" t="s">
        <v>23</v>
      </c>
      <c r="J12" s="12"/>
      <c r="K12" s="19"/>
      <c r="L12" s="18"/>
      <c r="M12" s="19"/>
      <c r="N12" s="18"/>
    </row>
    <row r="13" spans="2:14" ht="23.1" customHeight="1" x14ac:dyDescent="0.25">
      <c r="B13" s="16"/>
      <c r="C13" s="12" t="s">
        <v>14</v>
      </c>
      <c r="D13" s="19">
        <v>420000</v>
      </c>
      <c r="E13" s="18">
        <f>D13/D$17</f>
        <v>0.56000000000000005</v>
      </c>
      <c r="F13" s="19">
        <v>550000</v>
      </c>
      <c r="G13" s="6"/>
      <c r="H13" s="15"/>
      <c r="I13" s="12"/>
      <c r="J13" s="12" t="s">
        <v>24</v>
      </c>
      <c r="K13" s="19">
        <v>300000</v>
      </c>
      <c r="L13" s="18">
        <f>K13/D$17</f>
        <v>0.4</v>
      </c>
      <c r="M13" s="19">
        <v>350000</v>
      </c>
      <c r="N13" s="6"/>
    </row>
    <row r="14" spans="2:14" ht="23.1" customHeight="1" x14ac:dyDescent="0.25">
      <c r="B14" s="16"/>
      <c r="C14" s="12" t="s">
        <v>15</v>
      </c>
      <c r="D14" s="20">
        <v>-100000</v>
      </c>
      <c r="E14" s="18">
        <f>D14/D$17</f>
        <v>-0.13333333333333333</v>
      </c>
      <c r="F14" s="20">
        <v>-150000</v>
      </c>
      <c r="G14" s="6"/>
      <c r="H14" s="15"/>
      <c r="I14" s="12"/>
      <c r="J14" s="12" t="s">
        <v>25</v>
      </c>
      <c r="K14" s="20">
        <v>110000</v>
      </c>
      <c r="L14" s="18">
        <f>K14/D$17</f>
        <v>0.14666666666666667</v>
      </c>
      <c r="M14" s="20">
        <v>170000</v>
      </c>
      <c r="N14" s="6"/>
    </row>
    <row r="15" spans="2:14" ht="23.1" customHeight="1" x14ac:dyDescent="0.25">
      <c r="B15" s="16"/>
      <c r="C15" s="12" t="s">
        <v>31</v>
      </c>
      <c r="D15" s="19">
        <f>SUM(D13:D14)</f>
        <v>320000</v>
      </c>
      <c r="E15" s="18">
        <f>D15/D$17</f>
        <v>0.42666666666666669</v>
      </c>
      <c r="F15" s="19">
        <f>SUM(F13:F14)</f>
        <v>400000</v>
      </c>
      <c r="G15" s="6"/>
      <c r="H15" s="15"/>
      <c r="I15" s="12"/>
      <c r="J15" s="12" t="s">
        <v>26</v>
      </c>
      <c r="K15" s="19">
        <f>SUM(K13:K14)</f>
        <v>410000</v>
      </c>
      <c r="L15" s="18">
        <f>K15/D$17</f>
        <v>0.54666666666666663</v>
      </c>
      <c r="M15" s="19">
        <f>SUM(M13:M14)</f>
        <v>520000</v>
      </c>
      <c r="N15" s="6"/>
    </row>
    <row r="16" spans="2:14" ht="23.1" customHeight="1" x14ac:dyDescent="0.2">
      <c r="B16" s="16"/>
      <c r="C16" s="21"/>
      <c r="D16" s="19"/>
      <c r="E16" s="18"/>
      <c r="F16" s="19"/>
      <c r="G16" s="18"/>
      <c r="H16" s="15"/>
      <c r="I16" s="12"/>
      <c r="J16" s="12"/>
      <c r="K16" s="19"/>
      <c r="L16" s="18"/>
      <c r="M16" s="19"/>
      <c r="N16" s="18"/>
    </row>
    <row r="17" spans="2:14" ht="23.1" customHeight="1" x14ac:dyDescent="0.35">
      <c r="B17" s="16"/>
      <c r="C17" s="21" t="s">
        <v>16</v>
      </c>
      <c r="D17" s="22">
        <f>D9+D11+D15</f>
        <v>750000</v>
      </c>
      <c r="E17" s="18">
        <f>D17/D$17</f>
        <v>1</v>
      </c>
      <c r="F17" s="22">
        <f>F9+F11+F15</f>
        <v>890000</v>
      </c>
      <c r="G17" s="6"/>
      <c r="H17" s="15"/>
      <c r="I17" s="12"/>
      <c r="J17" s="12" t="s">
        <v>34</v>
      </c>
      <c r="K17" s="22">
        <f>K10+K15</f>
        <v>750000</v>
      </c>
      <c r="L17" s="18">
        <f>K17/D$17</f>
        <v>1</v>
      </c>
      <c r="M17" s="22">
        <f>M10+M15</f>
        <v>890000</v>
      </c>
      <c r="N17" s="6"/>
    </row>
    <row r="18" spans="2:14" ht="20.100000000000001" customHeight="1" x14ac:dyDescent="0.2">
      <c r="B18" s="23"/>
      <c r="C18" s="24"/>
      <c r="D18" s="25"/>
      <c r="E18" s="15"/>
      <c r="F18" s="25"/>
      <c r="G18" s="15"/>
      <c r="H18" s="15"/>
      <c r="N18" s="18"/>
    </row>
    <row r="19" spans="2:14" ht="15.95" customHeight="1" x14ac:dyDescent="0.2"/>
    <row r="20" spans="2:14" ht="15.95" customHeight="1" x14ac:dyDescent="0.2"/>
    <row r="21" spans="2:14" ht="15.95" customHeight="1" x14ac:dyDescent="0.2"/>
    <row r="22" spans="2:14" ht="15.95" customHeight="1" x14ac:dyDescent="0.2"/>
    <row r="23" spans="2:14" ht="15.95" customHeight="1" x14ac:dyDescent="0.2"/>
    <row r="24" spans="2:14" ht="15.95" customHeight="1" x14ac:dyDescent="0.2"/>
    <row r="25" spans="2:14" ht="15.95" customHeight="1" x14ac:dyDescent="0.2"/>
    <row r="26" spans="2:14" ht="15.95" customHeight="1" x14ac:dyDescent="0.2"/>
    <row r="27" spans="2:14" ht="15.95" customHeight="1" x14ac:dyDescent="0.2"/>
    <row r="28" spans="2:14" ht="15.95" customHeight="1" x14ac:dyDescent="0.2"/>
    <row r="29" spans="2:14" ht="15.95" customHeight="1" x14ac:dyDescent="0.2"/>
    <row r="30" spans="2:14" ht="15.95" customHeight="1" x14ac:dyDescent="0.2"/>
    <row r="31" spans="2:14" ht="15.95" customHeight="1" x14ac:dyDescent="0.2"/>
    <row r="32" spans="2:14" ht="15.95" customHeight="1" x14ac:dyDescent="0.2"/>
    <row r="33" ht="15.95" customHeight="1" x14ac:dyDescent="0.2"/>
    <row r="34" ht="15" customHeight="1" x14ac:dyDescent="0.2"/>
  </sheetData>
  <printOptions horizontalCentered="1"/>
  <pageMargins left="0.1" right="0.1" top="1.5" bottom="0.5" header="0.5" footer="0.25"/>
  <pageSetup scale="79" orientation="landscape" r:id="rId1"/>
  <headerFooter alignWithMargins="0">
    <oddFooter>&amp;R&amp;9&amp;F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10"/>
  <sheetViews>
    <sheetView workbookViewId="0">
      <selection activeCell="P4" sqref="P4"/>
    </sheetView>
  </sheetViews>
  <sheetFormatPr defaultRowHeight="12.75" x14ac:dyDescent="0.2"/>
  <cols>
    <col min="3" max="3" width="20.28515625" customWidth="1"/>
    <col min="4" max="4" width="15.7109375" customWidth="1"/>
    <col min="5" max="5" width="2.7109375" customWidth="1"/>
    <col min="6" max="6" width="15.7109375" customWidth="1"/>
    <col min="7" max="7" width="2.7109375" customWidth="1"/>
    <col min="8" max="8" width="15.7109375" customWidth="1"/>
    <col min="9" max="9" width="14" customWidth="1"/>
    <col min="10" max="10" width="2.7109375" customWidth="1"/>
    <col min="11" max="11" width="15.7109375" customWidth="1"/>
    <col min="12" max="12" width="2.7109375" customWidth="1"/>
    <col min="13" max="13" width="14.85546875" customWidth="1"/>
    <col min="14" max="14" width="14.28515625" customWidth="1"/>
  </cols>
  <sheetData>
    <row r="4" spans="3:14" ht="21.95" customHeight="1" x14ac:dyDescent="0.25">
      <c r="C4" s="4"/>
      <c r="D4" s="7" t="s">
        <v>2</v>
      </c>
      <c r="E4" s="7"/>
      <c r="F4" s="7" t="s">
        <v>3</v>
      </c>
      <c r="G4" s="7"/>
      <c r="H4" s="7" t="s">
        <v>28</v>
      </c>
      <c r="I4" s="7" t="s">
        <v>29</v>
      </c>
      <c r="J4" s="7"/>
      <c r="K4" s="7" t="s">
        <v>27</v>
      </c>
      <c r="L4" s="4"/>
      <c r="M4" s="7" t="s">
        <v>28</v>
      </c>
      <c r="N4" s="7" t="s">
        <v>29</v>
      </c>
    </row>
    <row r="5" spans="3:14" ht="21.95" customHeight="1" x14ac:dyDescent="0.25">
      <c r="C5" s="4" t="s">
        <v>0</v>
      </c>
      <c r="D5" s="5">
        <v>825000</v>
      </c>
      <c r="E5" s="5"/>
      <c r="F5" s="5">
        <v>880000</v>
      </c>
      <c r="G5" s="5"/>
      <c r="H5" s="5">
        <f>F5-D5</f>
        <v>55000</v>
      </c>
      <c r="I5" s="8">
        <f>(F5-D5)/D5</f>
        <v>6.6666666666666666E-2</v>
      </c>
      <c r="J5" s="5"/>
      <c r="K5" s="5">
        <v>970000</v>
      </c>
      <c r="L5" s="4"/>
      <c r="M5" s="5">
        <f>K5-F5</f>
        <v>90000</v>
      </c>
      <c r="N5" s="8">
        <f>(K5-F5)/F5</f>
        <v>0.10227272727272728</v>
      </c>
    </row>
    <row r="6" spans="3:14" ht="21.95" customHeight="1" x14ac:dyDescent="0.25">
      <c r="C6" s="4" t="s">
        <v>4</v>
      </c>
      <c r="D6" s="6">
        <v>440000</v>
      </c>
      <c r="E6" s="9"/>
      <c r="F6" s="6">
        <v>485000</v>
      </c>
      <c r="G6" s="9"/>
      <c r="H6" s="5">
        <f>F6-D6</f>
        <v>45000</v>
      </c>
      <c r="I6" s="8">
        <f t="shared" ref="I6:I9" si="0">(F6-D6)/D6</f>
        <v>0.10227272727272728</v>
      </c>
      <c r="J6" s="4"/>
      <c r="K6" s="6">
        <v>560000</v>
      </c>
      <c r="L6" s="4"/>
      <c r="M6" s="5">
        <f t="shared" ref="M6:M9" si="1">K6-F6</f>
        <v>75000</v>
      </c>
      <c r="N6" s="8">
        <f t="shared" ref="N6:N9" si="2">(K6-F6)/F6</f>
        <v>0.15463917525773196</v>
      </c>
    </row>
    <row r="7" spans="3:14" ht="21.95" customHeight="1" x14ac:dyDescent="0.25">
      <c r="C7" s="4" t="s">
        <v>6</v>
      </c>
      <c r="D7" s="5">
        <f>D5-D6</f>
        <v>385000</v>
      </c>
      <c r="E7" s="5"/>
      <c r="F7" s="5">
        <f>F5-F6</f>
        <v>395000</v>
      </c>
      <c r="G7" s="5"/>
      <c r="H7" s="5">
        <f>F7-D7</f>
        <v>10000</v>
      </c>
      <c r="I7" s="8">
        <f t="shared" si="0"/>
        <v>2.5974025974025976E-2</v>
      </c>
      <c r="J7" s="4"/>
      <c r="K7" s="5">
        <f>K5-K6</f>
        <v>410000</v>
      </c>
      <c r="L7" s="4"/>
      <c r="M7" s="5">
        <f t="shared" si="1"/>
        <v>15000</v>
      </c>
      <c r="N7" s="8">
        <f t="shared" si="2"/>
        <v>3.7974683544303799E-2</v>
      </c>
    </row>
    <row r="8" spans="3:14" ht="21.95" customHeight="1" x14ac:dyDescent="0.25">
      <c r="C8" s="4" t="s">
        <v>8</v>
      </c>
      <c r="D8" s="6">
        <v>215000</v>
      </c>
      <c r="E8" s="9"/>
      <c r="F8" s="6">
        <v>210000</v>
      </c>
      <c r="G8" s="9"/>
      <c r="H8" s="5">
        <f>F8-D8</f>
        <v>-5000</v>
      </c>
      <c r="I8" s="8">
        <f t="shared" si="0"/>
        <v>-2.3255813953488372E-2</v>
      </c>
      <c r="J8" s="4"/>
      <c r="K8" s="6">
        <v>230000</v>
      </c>
      <c r="L8" s="4"/>
      <c r="M8" s="5">
        <f t="shared" si="1"/>
        <v>20000</v>
      </c>
      <c r="N8" s="8">
        <f t="shared" si="2"/>
        <v>9.5238095238095233E-2</v>
      </c>
    </row>
    <row r="9" spans="3:14" ht="21.95" customHeight="1" x14ac:dyDescent="0.25">
      <c r="C9" s="4" t="s">
        <v>10</v>
      </c>
      <c r="D9" s="10">
        <f>D7-D8</f>
        <v>170000</v>
      </c>
      <c r="E9" s="10"/>
      <c r="F9" s="10">
        <f>F7-F8</f>
        <v>185000</v>
      </c>
      <c r="G9" s="10"/>
      <c r="H9" s="5">
        <f>F9-D9</f>
        <v>15000</v>
      </c>
      <c r="I9" s="8">
        <f t="shared" si="0"/>
        <v>8.8235294117647065E-2</v>
      </c>
      <c r="J9" s="4"/>
      <c r="K9" s="10">
        <f>K7-K8</f>
        <v>180000</v>
      </c>
      <c r="L9" s="4"/>
      <c r="M9" s="5">
        <f t="shared" si="1"/>
        <v>-5000</v>
      </c>
      <c r="N9" s="8">
        <f t="shared" si="2"/>
        <v>-2.7027027027027029E-2</v>
      </c>
    </row>
    <row r="10" spans="3:14" x14ac:dyDescent="0.2">
      <c r="M10" s="2"/>
    </row>
  </sheetData>
  <printOptions horizontalCentered="1"/>
  <pageMargins left="0.2" right="0.2" top="1.25" bottom="0.75" header="0.3" footer="0.3"/>
  <pageSetup orientation="landscape" horizontalDpi="1200" verticalDpi="1200" r:id="rId1"/>
  <headerFooter>
    <oddFooter>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3"/>
  <sheetViews>
    <sheetView workbookViewId="0">
      <selection activeCell="P3" sqref="P3"/>
    </sheetView>
  </sheetViews>
  <sheetFormatPr defaultRowHeight="12.75" x14ac:dyDescent="0.2"/>
  <cols>
    <col min="1" max="1" width="5.28515625" customWidth="1"/>
    <col min="2" max="2" width="2.7109375" customWidth="1"/>
    <col min="3" max="3" width="27.140625" customWidth="1"/>
    <col min="4" max="4" width="13.7109375" customWidth="1"/>
    <col min="5" max="5" width="14" customWidth="1"/>
    <col min="6" max="6" width="13.7109375" customWidth="1"/>
    <col min="7" max="7" width="12.85546875" customWidth="1"/>
    <col min="8" max="8" width="4.28515625" customWidth="1"/>
    <col min="9" max="9" width="2.7109375" customWidth="1"/>
    <col min="10" max="10" width="24.140625" customWidth="1"/>
    <col min="11" max="11" width="13.7109375" customWidth="1"/>
    <col min="12" max="12" width="12.7109375" customWidth="1"/>
    <col min="13" max="13" width="13.7109375" customWidth="1"/>
    <col min="14" max="14" width="13.140625" customWidth="1"/>
  </cols>
  <sheetData>
    <row r="2" spans="2:14" ht="15.95" customHeight="1" x14ac:dyDescent="0.2">
      <c r="B2" s="1"/>
    </row>
    <row r="3" spans="2:14" ht="24" customHeight="1" x14ac:dyDescent="0.2">
      <c r="B3" s="11" t="s">
        <v>1</v>
      </c>
      <c r="C3" s="12"/>
      <c r="D3" s="13" t="s">
        <v>2</v>
      </c>
      <c r="E3" s="14" t="s">
        <v>30</v>
      </c>
      <c r="F3" s="13" t="s">
        <v>3</v>
      </c>
      <c r="G3" s="14" t="s">
        <v>30</v>
      </c>
      <c r="H3" s="15"/>
      <c r="I3" s="11" t="s">
        <v>17</v>
      </c>
      <c r="J3" s="12"/>
      <c r="K3" s="13" t="s">
        <v>2</v>
      </c>
      <c r="L3" s="14" t="s">
        <v>30</v>
      </c>
      <c r="M3" s="13" t="s">
        <v>3</v>
      </c>
      <c r="N3" s="14" t="s">
        <v>30</v>
      </c>
    </row>
    <row r="4" spans="2:14" ht="24" customHeight="1" x14ac:dyDescent="0.2">
      <c r="B4" s="16"/>
      <c r="C4" s="12" t="s">
        <v>5</v>
      </c>
      <c r="D4" s="17">
        <v>30000</v>
      </c>
      <c r="E4" s="18">
        <f>D4/D$16</f>
        <v>0.04</v>
      </c>
      <c r="F4" s="17">
        <v>50000</v>
      </c>
      <c r="G4" s="18">
        <f>F4/F$16</f>
        <v>5.6179775280898875E-2</v>
      </c>
      <c r="H4" s="15"/>
      <c r="I4" s="12"/>
      <c r="J4" s="12" t="s">
        <v>18</v>
      </c>
      <c r="K4" s="17">
        <v>160000</v>
      </c>
      <c r="L4" s="18">
        <f>K4/D$16</f>
        <v>0.21333333333333335</v>
      </c>
      <c r="M4" s="17">
        <v>170000</v>
      </c>
      <c r="N4" s="18">
        <f>M4/F$16</f>
        <v>0.19101123595505617</v>
      </c>
    </row>
    <row r="5" spans="2:14" ht="24" customHeight="1" x14ac:dyDescent="0.2">
      <c r="B5" s="16"/>
      <c r="C5" s="12" t="s">
        <v>7</v>
      </c>
      <c r="D5" s="19">
        <v>140000</v>
      </c>
      <c r="E5" s="18">
        <f>D5/D$16</f>
        <v>0.18666666666666668</v>
      </c>
      <c r="F5" s="19">
        <v>150000</v>
      </c>
      <c r="G5" s="18">
        <f>F5/F$16</f>
        <v>0.16853932584269662</v>
      </c>
      <c r="H5" s="15"/>
      <c r="I5" s="12"/>
      <c r="J5" s="12" t="s">
        <v>19</v>
      </c>
      <c r="K5" s="20">
        <v>20000</v>
      </c>
      <c r="L5" s="18">
        <f>K5/D$16</f>
        <v>2.6666666666666668E-2</v>
      </c>
      <c r="M5" s="20">
        <v>30000</v>
      </c>
      <c r="N5" s="18">
        <f>M5/F$16</f>
        <v>3.3707865168539325E-2</v>
      </c>
    </row>
    <row r="6" spans="2:14" ht="24" customHeight="1" x14ac:dyDescent="0.2">
      <c r="B6" s="16"/>
      <c r="C6" s="12" t="s">
        <v>9</v>
      </c>
      <c r="D6" s="19">
        <v>200000</v>
      </c>
      <c r="E6" s="18">
        <f>D6/D$16</f>
        <v>0.26666666666666666</v>
      </c>
      <c r="F6" s="19">
        <v>220000</v>
      </c>
      <c r="G6" s="18">
        <f>F6/F$16</f>
        <v>0.24719101123595505</v>
      </c>
      <c r="H6" s="15"/>
      <c r="I6" s="12"/>
      <c r="J6" s="12" t="s">
        <v>20</v>
      </c>
      <c r="K6" s="19">
        <f>SUM(K4:K5)</f>
        <v>180000</v>
      </c>
      <c r="L6" s="18">
        <f>K6/D$16</f>
        <v>0.24</v>
      </c>
      <c r="M6" s="19">
        <f>SUM(M4:M5)</f>
        <v>200000</v>
      </c>
      <c r="N6" s="18">
        <f>M6/F$16</f>
        <v>0.2247191011235955</v>
      </c>
    </row>
    <row r="7" spans="2:14" ht="24" customHeight="1" x14ac:dyDescent="0.2">
      <c r="B7" s="16"/>
      <c r="C7" s="12" t="s">
        <v>11</v>
      </c>
      <c r="D7" s="20">
        <v>35000</v>
      </c>
      <c r="E7" s="18">
        <f>D7/D$16</f>
        <v>4.6666666666666669E-2</v>
      </c>
      <c r="F7" s="20">
        <v>40000</v>
      </c>
      <c r="G7" s="18">
        <f>F7/F$16</f>
        <v>4.49438202247191E-2</v>
      </c>
      <c r="H7" s="15"/>
      <c r="I7" s="12"/>
      <c r="J7" s="12"/>
      <c r="K7" s="19"/>
      <c r="L7" s="18"/>
      <c r="M7" s="19"/>
      <c r="N7" s="18"/>
    </row>
    <row r="8" spans="2:14" ht="24" customHeight="1" x14ac:dyDescent="0.2">
      <c r="B8" s="16"/>
      <c r="C8" s="12" t="s">
        <v>12</v>
      </c>
      <c r="D8" s="19">
        <f>SUM(D4:D7)</f>
        <v>405000</v>
      </c>
      <c r="E8" s="18">
        <f>D8/D$16</f>
        <v>0.54</v>
      </c>
      <c r="F8" s="19">
        <f>SUM(F4:F7)</f>
        <v>460000</v>
      </c>
      <c r="G8" s="18">
        <f>F8/F$16</f>
        <v>0.5168539325842697</v>
      </c>
      <c r="H8" s="15"/>
      <c r="I8" s="12"/>
      <c r="J8" s="12" t="s">
        <v>21</v>
      </c>
      <c r="K8" s="20">
        <v>160000</v>
      </c>
      <c r="L8" s="18">
        <f>K8/D$16</f>
        <v>0.21333333333333335</v>
      </c>
      <c r="M8" s="20">
        <v>170000</v>
      </c>
      <c r="N8" s="18">
        <f>M8/F$16</f>
        <v>0.19101123595505617</v>
      </c>
    </row>
    <row r="9" spans="2:14" ht="24" customHeight="1" x14ac:dyDescent="0.2">
      <c r="B9" s="16"/>
      <c r="C9" s="12"/>
      <c r="D9" s="19"/>
      <c r="E9" s="18"/>
      <c r="F9" s="19"/>
      <c r="G9" s="18"/>
      <c r="H9" s="15"/>
      <c r="I9" s="12"/>
      <c r="J9" s="12" t="s">
        <v>22</v>
      </c>
      <c r="K9" s="19">
        <f>K6+K8</f>
        <v>340000</v>
      </c>
      <c r="L9" s="18">
        <f>K9/D$16</f>
        <v>0.45333333333333331</v>
      </c>
      <c r="M9" s="19">
        <f>M6+M8</f>
        <v>370000</v>
      </c>
      <c r="N9" s="18">
        <f>M9/F$16</f>
        <v>0.4157303370786517</v>
      </c>
    </row>
    <row r="10" spans="2:14" ht="24" customHeight="1" x14ac:dyDescent="0.2">
      <c r="B10" s="16"/>
      <c r="C10" s="12" t="s">
        <v>13</v>
      </c>
      <c r="D10" s="19">
        <v>25000</v>
      </c>
      <c r="E10" s="18">
        <f>D10/D$16</f>
        <v>3.3333333333333333E-2</v>
      </c>
      <c r="F10" s="19">
        <v>30000</v>
      </c>
      <c r="G10" s="18">
        <f>F10/F$16</f>
        <v>3.3707865168539325E-2</v>
      </c>
      <c r="H10" s="15"/>
      <c r="I10" s="12"/>
      <c r="J10" s="12"/>
      <c r="K10" s="19"/>
      <c r="L10" s="18"/>
      <c r="M10" s="19"/>
      <c r="N10" s="18"/>
    </row>
    <row r="11" spans="2:14" ht="24" customHeight="1" x14ac:dyDescent="0.2">
      <c r="B11" s="16"/>
      <c r="C11" s="12"/>
      <c r="D11" s="19"/>
      <c r="E11" s="18"/>
      <c r="F11" s="19"/>
      <c r="G11" s="18"/>
      <c r="H11" s="15"/>
      <c r="I11" s="21" t="s">
        <v>23</v>
      </c>
      <c r="J11" s="12"/>
      <c r="K11" s="19"/>
      <c r="L11" s="18"/>
      <c r="M11" s="19"/>
      <c r="N11" s="18"/>
    </row>
    <row r="12" spans="2:14" ht="24" customHeight="1" x14ac:dyDescent="0.2">
      <c r="B12" s="16"/>
      <c r="C12" s="12" t="s">
        <v>14</v>
      </c>
      <c r="D12" s="19">
        <v>420000</v>
      </c>
      <c r="E12" s="18">
        <f>D12/D$16</f>
        <v>0.56000000000000005</v>
      </c>
      <c r="F12" s="19">
        <v>550000</v>
      </c>
      <c r="G12" s="18">
        <f>F12/F$16</f>
        <v>0.6179775280898876</v>
      </c>
      <c r="H12" s="15"/>
      <c r="I12" s="12"/>
      <c r="J12" s="12" t="s">
        <v>24</v>
      </c>
      <c r="K12" s="19">
        <v>300000</v>
      </c>
      <c r="L12" s="18">
        <f>K12/D$16</f>
        <v>0.4</v>
      </c>
      <c r="M12" s="19">
        <v>350000</v>
      </c>
      <c r="N12" s="18">
        <f>M12/F$16</f>
        <v>0.39325842696629215</v>
      </c>
    </row>
    <row r="13" spans="2:14" ht="24" customHeight="1" x14ac:dyDescent="0.2">
      <c r="B13" s="16"/>
      <c r="C13" s="12" t="s">
        <v>15</v>
      </c>
      <c r="D13" s="20">
        <v>-100000</v>
      </c>
      <c r="E13" s="18">
        <f>D13/D$16</f>
        <v>-0.13333333333333333</v>
      </c>
      <c r="F13" s="20">
        <v>-150000</v>
      </c>
      <c r="G13" s="18">
        <f>F13/F$16</f>
        <v>-0.16853932584269662</v>
      </c>
      <c r="H13" s="15"/>
      <c r="I13" s="12"/>
      <c r="J13" s="12" t="s">
        <v>25</v>
      </c>
      <c r="K13" s="20">
        <v>110000</v>
      </c>
      <c r="L13" s="18">
        <f>K13/D$16</f>
        <v>0.14666666666666667</v>
      </c>
      <c r="M13" s="20">
        <v>170000</v>
      </c>
      <c r="N13" s="18">
        <f>M13/F$16</f>
        <v>0.19101123595505617</v>
      </c>
    </row>
    <row r="14" spans="2:14" ht="24" customHeight="1" x14ac:dyDescent="0.2">
      <c r="B14" s="16"/>
      <c r="C14" s="12" t="s">
        <v>31</v>
      </c>
      <c r="D14" s="19">
        <f>SUM(D12:D13)</f>
        <v>320000</v>
      </c>
      <c r="E14" s="18">
        <f>D14/D$16</f>
        <v>0.42666666666666669</v>
      </c>
      <c r="F14" s="19">
        <f>SUM(F12:F13)</f>
        <v>400000</v>
      </c>
      <c r="G14" s="18">
        <f>F14/F$16</f>
        <v>0.449438202247191</v>
      </c>
      <c r="H14" s="15"/>
      <c r="I14" s="12"/>
      <c r="J14" s="12" t="s">
        <v>26</v>
      </c>
      <c r="K14" s="19">
        <f>SUM(K12:K13)</f>
        <v>410000</v>
      </c>
      <c r="L14" s="18">
        <f>K14/D$16</f>
        <v>0.54666666666666663</v>
      </c>
      <c r="M14" s="19">
        <f>SUM(M12:M13)</f>
        <v>520000</v>
      </c>
      <c r="N14" s="18">
        <f>M14/F$16</f>
        <v>0.5842696629213483</v>
      </c>
    </row>
    <row r="15" spans="2:14" ht="24" customHeight="1" x14ac:dyDescent="0.2">
      <c r="B15" s="16"/>
      <c r="C15" s="21"/>
      <c r="D15" s="19"/>
      <c r="E15" s="18"/>
      <c r="F15" s="19"/>
      <c r="G15" s="18"/>
      <c r="H15" s="15"/>
      <c r="I15" s="12"/>
      <c r="J15" s="12"/>
      <c r="K15" s="19"/>
      <c r="L15" s="18"/>
      <c r="M15" s="19"/>
      <c r="N15" s="18"/>
    </row>
    <row r="16" spans="2:14" ht="24" customHeight="1" x14ac:dyDescent="0.35">
      <c r="B16" s="16"/>
      <c r="C16" s="21" t="s">
        <v>16</v>
      </c>
      <c r="D16" s="22">
        <f>D8+D10+D14</f>
        <v>750000</v>
      </c>
      <c r="E16" s="18">
        <f>D16/D$16</f>
        <v>1</v>
      </c>
      <c r="F16" s="22">
        <f>F8+F10+F14</f>
        <v>890000</v>
      </c>
      <c r="G16" s="18">
        <f>F16/F$16</f>
        <v>1</v>
      </c>
      <c r="H16" s="15"/>
      <c r="I16" s="12"/>
      <c r="J16" s="12" t="s">
        <v>34</v>
      </c>
      <c r="K16" s="22">
        <f>K9+K14</f>
        <v>750000</v>
      </c>
      <c r="L16" s="18">
        <f>K16/D$16</f>
        <v>1</v>
      </c>
      <c r="M16" s="22">
        <f>M9+M14</f>
        <v>890000</v>
      </c>
      <c r="N16" s="18">
        <f>M16/F$16</f>
        <v>1</v>
      </c>
    </row>
    <row r="17" spans="2:8" ht="15.95" customHeight="1" x14ac:dyDescent="0.2">
      <c r="B17" s="23"/>
      <c r="C17" s="24"/>
      <c r="D17" s="25"/>
      <c r="E17" s="15"/>
      <c r="F17" s="25"/>
      <c r="G17" s="15"/>
      <c r="H17" s="15"/>
    </row>
    <row r="18" spans="2:8" ht="15.95" customHeight="1" x14ac:dyDescent="0.2"/>
    <row r="19" spans="2:8" ht="15.95" customHeight="1" x14ac:dyDescent="0.2"/>
    <row r="20" spans="2:8" ht="15.95" customHeight="1" x14ac:dyDescent="0.2"/>
    <row r="21" spans="2:8" ht="15.95" customHeight="1" x14ac:dyDescent="0.2"/>
    <row r="22" spans="2:8" ht="15.95" customHeight="1" x14ac:dyDescent="0.2"/>
    <row r="23" spans="2:8" ht="15.95" customHeight="1" x14ac:dyDescent="0.2"/>
    <row r="24" spans="2:8" ht="15.95" customHeight="1" x14ac:dyDescent="0.2"/>
    <row r="25" spans="2:8" ht="15.95" customHeight="1" x14ac:dyDescent="0.2"/>
    <row r="26" spans="2:8" ht="15.95" customHeight="1" x14ac:dyDescent="0.2"/>
    <row r="27" spans="2:8" ht="15.95" customHeight="1" x14ac:dyDescent="0.2"/>
    <row r="28" spans="2:8" ht="15.95" customHeight="1" x14ac:dyDescent="0.2"/>
    <row r="29" spans="2:8" ht="15.95" customHeight="1" x14ac:dyDescent="0.2"/>
    <row r="30" spans="2:8" ht="15.95" customHeight="1" x14ac:dyDescent="0.2"/>
    <row r="31" spans="2:8" ht="15.95" customHeight="1" x14ac:dyDescent="0.2"/>
    <row r="32" spans="2:8" ht="15.95" customHeight="1" x14ac:dyDescent="0.2"/>
    <row r="33" ht="15" customHeight="1" x14ac:dyDescent="0.2"/>
  </sheetData>
  <printOptions horizontalCentered="1"/>
  <pageMargins left="0.1" right="0.1" top="1.25" bottom="0.5" header="0.5" footer="0.25"/>
  <pageSetup scale="83" orientation="landscape" r:id="rId1"/>
  <headerFooter alignWithMargins="0">
    <oddFooter>&amp;R&amp;9&amp;F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trend analysis</vt:lpstr>
      <vt:lpstr>common size bal sheet </vt:lpstr>
      <vt:lpstr>trend analysis sol'n</vt:lpstr>
      <vt:lpstr>common size bal sheet sol'n</vt:lpstr>
      <vt:lpstr>'common size bal sheet '!Print_Area</vt:lpstr>
      <vt:lpstr>'common size bal sheet sol''n'!Print_Area</vt:lpstr>
      <vt:lpstr>'trend analysis'!Print_Area</vt:lpstr>
      <vt:lpstr>'trend analysis sol''n'!Print_Area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2017-08-19T22:52:07Z</cp:lastPrinted>
  <dcterms:created xsi:type="dcterms:W3CDTF">2017-04-26T22:51:48Z</dcterms:created>
  <dcterms:modified xsi:type="dcterms:W3CDTF">2017-08-19T22:52:20Z</dcterms:modified>
</cp:coreProperties>
</file>